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bookViews>
    <workbookView xWindow="0" yWindow="0" windowWidth="20480" windowHeight="779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I28" i="1"/>
  <c r="H28" i="1"/>
  <c r="E28" i="1"/>
  <c r="D28" i="1"/>
  <c r="K27" i="1"/>
  <c r="M27" i="1" s="1"/>
  <c r="J27" i="1"/>
  <c r="J22" i="1" s="1"/>
  <c r="G27" i="1"/>
  <c r="I27" i="1" s="1"/>
  <c r="F27" i="1"/>
  <c r="F22" i="1" s="1"/>
  <c r="C27" i="1"/>
  <c r="E27" i="1" s="1"/>
  <c r="B27" i="1"/>
  <c r="B22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C23" i="1"/>
  <c r="E23" i="1" s="1"/>
  <c r="B23" i="1"/>
  <c r="K22" i="1"/>
  <c r="M22" i="1" s="1"/>
  <c r="G22" i="1"/>
  <c r="I22" i="1" s="1"/>
  <c r="C22" i="1"/>
  <c r="E22" i="1" s="1"/>
  <c r="M21" i="1"/>
  <c r="L21" i="1"/>
  <c r="I21" i="1"/>
  <c r="H21" i="1"/>
  <c r="E21" i="1"/>
  <c r="D21" i="1"/>
  <c r="M20" i="1"/>
  <c r="K20" i="1"/>
  <c r="L20" i="1" s="1"/>
  <c r="J20" i="1"/>
  <c r="J8" i="1" s="1"/>
  <c r="J44" i="1" s="1"/>
  <c r="J45" i="1" s="1"/>
  <c r="I20" i="1"/>
  <c r="G20" i="1"/>
  <c r="H20" i="1" s="1"/>
  <c r="F20" i="1"/>
  <c r="F8" i="1" s="1"/>
  <c r="F44" i="1" s="1"/>
  <c r="F45" i="1" s="1"/>
  <c r="E20" i="1"/>
  <c r="C20" i="1"/>
  <c r="D20" i="1" s="1"/>
  <c r="B20" i="1"/>
  <c r="B8" i="1" s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G9" i="1"/>
  <c r="I9" i="1" s="1"/>
  <c r="F9" i="1"/>
  <c r="C9" i="1"/>
  <c r="E9" i="1" s="1"/>
  <c r="B9" i="1"/>
  <c r="K8" i="1"/>
  <c r="K44" i="1" s="1"/>
  <c r="G8" i="1"/>
  <c r="G44" i="1" s="1"/>
  <c r="C8" i="1"/>
  <c r="C44" i="1" s="1"/>
  <c r="E44" i="1" l="1"/>
  <c r="C45" i="1"/>
  <c r="I44" i="1"/>
  <c r="H44" i="1"/>
  <c r="G45" i="1"/>
  <c r="B44" i="1"/>
  <c r="B45" i="1" s="1"/>
  <c r="M44" i="1"/>
  <c r="L44" i="1"/>
  <c r="K45" i="1"/>
  <c r="D8" i="1"/>
  <c r="H8" i="1"/>
  <c r="L8" i="1"/>
  <c r="D9" i="1"/>
  <c r="H9" i="1"/>
  <c r="L9" i="1"/>
  <c r="D18" i="1"/>
  <c r="H18" i="1"/>
  <c r="L18" i="1"/>
  <c r="D22" i="1"/>
  <c r="H22" i="1"/>
  <c r="L22" i="1"/>
  <c r="D23" i="1"/>
  <c r="H23" i="1"/>
  <c r="L23" i="1"/>
  <c r="E8" i="1"/>
  <c r="I8" i="1"/>
  <c r="M8" i="1"/>
  <c r="D27" i="1"/>
  <c r="H27" i="1"/>
  <c r="L27" i="1"/>
  <c r="M45" i="1" l="1"/>
  <c r="L45" i="1"/>
  <c r="I45" i="1"/>
  <c r="H45" i="1"/>
  <c r="D44" i="1"/>
  <c r="E45" i="1"/>
  <c r="D45" i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<sst xmlns="http://schemas.openxmlformats.org/spreadsheetml/2006/main" count="55" uniqueCount="54">
  <si>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</si>
  <si>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</si>
  <si>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</si>
  <si>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</si>
  <si>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</si>
  <si>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</si>
  <si>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</si>
  <si>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</si>
  <si>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</si>
  <si>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</si>
  <si>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</si>
  <si>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</si>
  <si>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</si>
  <si>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</si>
  <si>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</si>
  <si>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</si>
  <si>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</si>
  <si>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</si>
  <si>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</si>
  <si>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</si>
  <si>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</si>
  <si>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</si>
  <si>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</si>
  <si>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</si>
  <si>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</si>
  <si>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</si>
  <si>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</si>
  <si>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</si>
  <si>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</si>
  <si>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</si>
  <si>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</si>
  <si>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</si>
  <si>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</si>
  <si>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</si>
  <si>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</si>
  <si>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</si>
  <si>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</si>
  <si>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</si>
  <si>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</si>
  <si>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</si>
  <si>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</si>
  <si>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</si>
  <si>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</si>
  <si>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</si>
  <si>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</si>
  <si>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1 - 31 JANUARY EXPORT FIGURES</t>
  </si>
  <si>
    <t>1 - 31 JANUARY</t>
  </si>
  <si>
    <t>1st JANUARY  -  31th JANUARY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</si>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</sst>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3" fontId="27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3" fontId="29" fillId="0" borderId="9" xfId="1" applyNumberFormat="1" applyFont="1" applyFill="1" applyBorder="1" applyAlignment="1">
      <alignment horizontal="center"/>
    </xf>
    <xf numFmtId="165" fontId="29" fillId="40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0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29" activePane="bottomRight" state="frozen"/>
      <selection activeCell="B16" sqref="B16"/>
      <selection pane="topRight" activeCell="B16" sqref="B16"/>
      <selection pane="bottomLeft" activeCell="B16" sqref="B16"/>
      <selection pane="bottomRight" activeCell="K7" sqref="K7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1" t="s">
        <v>45</v>
      </c>
      <c r="C1" s="31"/>
      <c r="D1" s="31"/>
      <c r="E1" s="31"/>
      <c r="F1" s="31"/>
      <c r="G1" s="31"/>
      <c r="H1" s="31"/>
      <c r="I1" s="31"/>
      <c r="J1" s="31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8" t="s">
        <v>40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ht="18" x14ac:dyDescent="0.25">
      <c r="A6" s="3"/>
      <c r="B6" s="27" t="s">
        <v>46</v>
      </c>
      <c r="C6" s="27"/>
      <c r="D6" s="27"/>
      <c r="E6" s="27"/>
      <c r="F6" s="27" t="s">
        <v>47</v>
      </c>
      <c r="G6" s="27"/>
      <c r="H6" s="27"/>
      <c r="I6" s="27"/>
      <c r="J6" s="27" t="s">
        <v>41</v>
      </c>
      <c r="K6" s="27"/>
      <c r="L6" s="27"/>
      <c r="M6" s="27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50</v>
      </c>
      <c r="E7" s="7" t="s">
        <v>51</v>
      </c>
      <c r="F7" s="5">
        <v>2018</v>
      </c>
      <c r="G7" s="6">
        <v>2019</v>
      </c>
      <c r="H7" s="7" t="s">
        <v>48</v>
      </c>
      <c r="I7" s="7" t="s">
        <v>52</v>
      </c>
      <c r="J7" s="5" t="s">
        <v>0</v>
      </c>
      <c r="K7" s="5" t="s">
        <v>49</v>
      </c>
      <c r="L7" s="7" t="s">
        <v>48</v>
      </c>
      <c r="M7" s="7" t="s">
        <v>53</v>
      </c>
    </row>
    <row r="8" spans="1:13" ht="16.5" x14ac:dyDescent="0.35">
      <c r="A8" s="19" t="s">
        <v>29</v>
      </c>
      <c r="B8" s="8">
        <f>B9+B18+B20</f>
        <v>1893842.3519899999</v>
      </c>
      <c r="C8" s="8">
        <f>C9+C18+C20</f>
        <v>1886703.9981099998</v>
      </c>
      <c r="D8" s="10">
        <f t="shared" ref="D8:D46" si="0">(C8-B8)/B8*100</f>
        <v>-0.37692439777256392</v>
      </c>
      <c r="E8" s="10">
        <f>C8/C$46*100</f>
        <v>14.324633097351008</v>
      </c>
      <c r="F8" s="8">
        <f>F9+F18+F20</f>
        <v>1893842.3519899999</v>
      </c>
      <c r="G8" s="8">
        <f>G9+G18+G20</f>
        <v>1886703.9981099998</v>
      </c>
      <c r="H8" s="10">
        <f t="shared" ref="H8:H46" si="1">(G8-F8)/F8*100</f>
        <v>-0.37692439777256392</v>
      </c>
      <c r="I8" s="10">
        <f>G8/G$46*100</f>
        <v>14.324633097351008</v>
      </c>
      <c r="J8" s="8">
        <f>J9+J18+J20</f>
        <v>21458741.833640002</v>
      </c>
      <c r="K8" s="8">
        <f>K9+K18+K20</f>
        <v>22629240.00677</v>
      </c>
      <c r="L8" s="10">
        <f t="shared" ref="L8:L46" si="2">(K8-J8)/J8*100</f>
        <v>5.4546449284135354</v>
      </c>
      <c r="M8" s="10">
        <f>K8/K$46*100</f>
        <v>13.409108997658805</v>
      </c>
    </row>
    <row r="9" spans="1:13" ht="15.5" x14ac:dyDescent="0.35">
      <c r="A9" s="9" t="s">
        <v>30</v>
      </c>
      <c r="B9" s="8">
        <f>B10+B11+B12+B13+B14+B15+B16+B17</f>
        <v>1304191.7149</v>
      </c>
      <c r="C9" s="8">
        <f>C10+C11+C12+C13+C14+C15+C16+C17</f>
        <v>1272042.3511899998</v>
      </c>
      <c r="D9" s="10">
        <f t="shared" si="0"/>
        <v>-2.4650795847499505</v>
      </c>
      <c r="E9" s="10">
        <f t="shared" ref="E9:E46" si="3">C9/C$46*100</f>
        <v>9.6578689520676484</v>
      </c>
      <c r="F9" s="8">
        <f>F10+F11+F12+F13+F14+F15+F16+F17</f>
        <v>1304191.7149</v>
      </c>
      <c r="G9" s="8">
        <f>G10+G11+G12+G13+G14+G15+G16+G17</f>
        <v>1272042.3511899998</v>
      </c>
      <c r="H9" s="10">
        <f t="shared" si="1"/>
        <v>-2.4650795847499505</v>
      </c>
      <c r="I9" s="10">
        <f t="shared" ref="I9:I46" si="4">G9/G$46*100</f>
        <v>9.6578689520676484</v>
      </c>
      <c r="J9" s="8">
        <f>J10+J11+J12+J13+J14+J15+J16+J17</f>
        <v>14646157.527640002</v>
      </c>
      <c r="K9" s="8">
        <f>K10+K11+K12+K13+K14+K15+K16+K17</f>
        <v>15076028.027650001</v>
      </c>
      <c r="L9" s="10">
        <f t="shared" si="2"/>
        <v>2.9350394408823863</v>
      </c>
      <c r="M9" s="10">
        <f t="shared" ref="M9:M46" si="5">K9/K$46*100</f>
        <v>8.9334022271202596</v>
      </c>
    </row>
    <row r="10" spans="1:13" ht="14" x14ac:dyDescent="0.3">
      <c r="A10" s="11" t="s">
        <v>6</v>
      </c>
      <c r="B10" s="12">
        <v>547282.77662999998</v>
      </c>
      <c r="C10" s="12">
        <v>561189.32108999998</v>
      </c>
      <c r="D10" s="13">
        <f t="shared" si="0"/>
        <v>2.5410162814975203</v>
      </c>
      <c r="E10" s="13">
        <f t="shared" si="3"/>
        <v>4.2607802447117464</v>
      </c>
      <c r="F10" s="12">
        <v>547282.77662999998</v>
      </c>
      <c r="G10" s="12">
        <v>561189.32108999998</v>
      </c>
      <c r="H10" s="13">
        <f t="shared" si="1"/>
        <v>2.5410162814975203</v>
      </c>
      <c r="I10" s="13">
        <f t="shared" si="4"/>
        <v>4.2607802447117464</v>
      </c>
      <c r="J10" s="12">
        <v>6393099.2767500002</v>
      </c>
      <c r="K10" s="12">
        <v>6697159.1372300005</v>
      </c>
      <c r="L10" s="13">
        <f t="shared" si="2"/>
        <v>4.7560634884207884</v>
      </c>
      <c r="M10" s="13">
        <f t="shared" si="5"/>
        <v>3.9684468775317825</v>
      </c>
    </row>
    <row r="11" spans="1:13" ht="14" x14ac:dyDescent="0.3">
      <c r="A11" s="11" t="s">
        <v>5</v>
      </c>
      <c r="B11" s="12">
        <v>225394.81507000001</v>
      </c>
      <c r="C11" s="12">
        <v>199837.61558000001</v>
      </c>
      <c r="D11" s="13">
        <f t="shared" si="0"/>
        <v>-11.33885865212241</v>
      </c>
      <c r="E11" s="13">
        <f t="shared" si="3"/>
        <v>1.517249406955504</v>
      </c>
      <c r="F11" s="12">
        <v>225394.81507000001</v>
      </c>
      <c r="G11" s="12">
        <v>199837.61558000001</v>
      </c>
      <c r="H11" s="13">
        <f t="shared" si="1"/>
        <v>-11.33885865212241</v>
      </c>
      <c r="I11" s="13">
        <f t="shared" si="4"/>
        <v>1.517249406955504</v>
      </c>
      <c r="J11" s="12">
        <v>2263075.58073</v>
      </c>
      <c r="K11" s="12">
        <v>2300743.4547199998</v>
      </c>
      <c r="L11" s="13">
        <f t="shared" si="2"/>
        <v>1.6644549705162406</v>
      </c>
      <c r="M11" s="13">
        <f t="shared" si="5"/>
        <v>1.3633210726812246</v>
      </c>
    </row>
    <row r="12" spans="1:13" ht="14" x14ac:dyDescent="0.3">
      <c r="A12" s="11" t="s">
        <v>3</v>
      </c>
      <c r="B12" s="12">
        <v>119835.68974</v>
      </c>
      <c r="C12" s="12">
        <v>125654.05503</v>
      </c>
      <c r="D12" s="13">
        <f t="shared" si="0"/>
        <v>4.8552858523397706</v>
      </c>
      <c r="E12" s="13">
        <f t="shared" si="3"/>
        <v>0.95401729010072367</v>
      </c>
      <c r="F12" s="12">
        <v>119835.68974</v>
      </c>
      <c r="G12" s="12">
        <v>125654.05503</v>
      </c>
      <c r="H12" s="13">
        <f t="shared" si="1"/>
        <v>4.8552858523397706</v>
      </c>
      <c r="I12" s="13">
        <f t="shared" si="4"/>
        <v>0.95401729010072367</v>
      </c>
      <c r="J12" s="12">
        <v>1437114.63521</v>
      </c>
      <c r="K12" s="12">
        <v>1570439.49856</v>
      </c>
      <c r="L12" s="13">
        <f t="shared" si="2"/>
        <v>9.2772601491541948</v>
      </c>
      <c r="M12" s="13">
        <f t="shared" si="5"/>
        <v>0.93057453118707001</v>
      </c>
    </row>
    <row r="13" spans="1:13" ht="14" x14ac:dyDescent="0.3">
      <c r="A13" s="11" t="s">
        <v>4</v>
      </c>
      <c r="B13" s="12">
        <v>108333.43629</v>
      </c>
      <c r="C13" s="12">
        <v>112591.02651</v>
      </c>
      <c r="D13" s="13">
        <f t="shared" si="0"/>
        <v>3.9300795449733243</v>
      </c>
      <c r="E13" s="13">
        <f t="shared" si="3"/>
        <v>0.85483740238294581</v>
      </c>
      <c r="F13" s="12">
        <v>108333.43629</v>
      </c>
      <c r="G13" s="12">
        <v>112591.02651</v>
      </c>
      <c r="H13" s="13">
        <f t="shared" si="1"/>
        <v>3.9300795449733243</v>
      </c>
      <c r="I13" s="13">
        <f t="shared" si="4"/>
        <v>0.85483740238294581</v>
      </c>
      <c r="J13" s="12">
        <v>1291761.2141499999</v>
      </c>
      <c r="K13" s="12">
        <v>1392607.3893899999</v>
      </c>
      <c r="L13" s="13">
        <f t="shared" si="2"/>
        <v>7.8068743770386737</v>
      </c>
      <c r="M13" s="13">
        <f t="shared" si="5"/>
        <v>0.82519891386935629</v>
      </c>
    </row>
    <row r="14" spans="1:13" ht="14" x14ac:dyDescent="0.3">
      <c r="A14" s="11" t="s">
        <v>1</v>
      </c>
      <c r="B14" s="12">
        <v>153621.37202000001</v>
      </c>
      <c r="C14" s="12">
        <v>152898.52898999999</v>
      </c>
      <c r="D14" s="13">
        <f t="shared" si="0"/>
        <v>-0.47053546033029253</v>
      </c>
      <c r="E14" s="13">
        <f t="shared" si="3"/>
        <v>1.1608685470007369</v>
      </c>
      <c r="F14" s="12">
        <v>153621.37202000001</v>
      </c>
      <c r="G14" s="12">
        <v>152898.52898999999</v>
      </c>
      <c r="H14" s="13">
        <f t="shared" si="1"/>
        <v>-0.47053546033029253</v>
      </c>
      <c r="I14" s="13">
        <f t="shared" si="4"/>
        <v>1.1608685470007369</v>
      </c>
      <c r="J14" s="12">
        <v>1862534.67025</v>
      </c>
      <c r="K14" s="12">
        <v>1634490.42616</v>
      </c>
      <c r="L14" s="13">
        <f t="shared" si="2"/>
        <v>-12.243758343536797</v>
      </c>
      <c r="M14" s="13">
        <f t="shared" si="5"/>
        <v>0.96852834091875373</v>
      </c>
    </row>
    <row r="15" spans="1:13" ht="14" x14ac:dyDescent="0.3">
      <c r="A15" s="11" t="s">
        <v>2</v>
      </c>
      <c r="B15" s="12">
        <v>63470.139309999999</v>
      </c>
      <c r="C15" s="12">
        <v>28880.22955</v>
      </c>
      <c r="D15" s="13">
        <f t="shared" si="0"/>
        <v>-54.497926325726851</v>
      </c>
      <c r="E15" s="13">
        <f t="shared" si="3"/>
        <v>0.2192705864223779</v>
      </c>
      <c r="F15" s="12">
        <v>63470.139309999999</v>
      </c>
      <c r="G15" s="12">
        <v>28880.22955</v>
      </c>
      <c r="H15" s="13">
        <f t="shared" si="1"/>
        <v>-54.497926325726851</v>
      </c>
      <c r="I15" s="13">
        <f t="shared" si="4"/>
        <v>0.2192705864223779</v>
      </c>
      <c r="J15" s="12">
        <v>361333.79239000002</v>
      </c>
      <c r="K15" s="12">
        <v>364985.42986999999</v>
      </c>
      <c r="L15" s="13">
        <f t="shared" si="2"/>
        <v>1.0105994946796002</v>
      </c>
      <c r="M15" s="13">
        <f t="shared" si="5"/>
        <v>0.21627458148042114</v>
      </c>
    </row>
    <row r="16" spans="1:13" ht="14" x14ac:dyDescent="0.3">
      <c r="A16" s="11" t="s">
        <v>7</v>
      </c>
      <c r="B16" s="12">
        <v>77553.726509999993</v>
      </c>
      <c r="C16" s="12">
        <v>82543.428780000002</v>
      </c>
      <c r="D16" s="13">
        <f t="shared" si="0"/>
        <v>6.4338652628853659</v>
      </c>
      <c r="E16" s="13">
        <f t="shared" si="3"/>
        <v>0.62670367638765478</v>
      </c>
      <c r="F16" s="12">
        <v>77553.726509999993</v>
      </c>
      <c r="G16" s="12">
        <v>82543.428780000002</v>
      </c>
      <c r="H16" s="13">
        <f t="shared" si="1"/>
        <v>6.4338652628853659</v>
      </c>
      <c r="I16" s="13">
        <f t="shared" si="4"/>
        <v>0.62670367638765478</v>
      </c>
      <c r="J16" s="12">
        <v>950811.69102999999</v>
      </c>
      <c r="K16" s="12">
        <v>1016551.69937</v>
      </c>
      <c r="L16" s="13">
        <f t="shared" si="2"/>
        <v>6.914093396220748</v>
      </c>
      <c r="M16" s="13">
        <f t="shared" si="5"/>
        <v>0.60236457497156826</v>
      </c>
    </row>
    <row r="17" spans="1:13" ht="14" x14ac:dyDescent="0.3">
      <c r="A17" s="11" t="s">
        <v>8</v>
      </c>
      <c r="B17" s="12">
        <v>8699.7593300000008</v>
      </c>
      <c r="C17" s="12">
        <v>8448.1456600000001</v>
      </c>
      <c r="D17" s="13">
        <f t="shared" si="0"/>
        <v>-2.8921911567408913</v>
      </c>
      <c r="E17" s="13">
        <f t="shared" si="3"/>
        <v>6.4141798105959533E-2</v>
      </c>
      <c r="F17" s="12">
        <v>8699.7593300000008</v>
      </c>
      <c r="G17" s="12">
        <v>8448.1456600000001</v>
      </c>
      <c r="H17" s="13">
        <f t="shared" si="1"/>
        <v>-2.8921911567408913</v>
      </c>
      <c r="I17" s="13">
        <f t="shared" si="4"/>
        <v>6.4141798105959533E-2</v>
      </c>
      <c r="J17" s="12">
        <v>86426.667130000002</v>
      </c>
      <c r="K17" s="12">
        <v>99050.99235</v>
      </c>
      <c r="L17" s="13">
        <f t="shared" si="2"/>
        <v>14.606979117927718</v>
      </c>
      <c r="M17" s="13">
        <f t="shared" si="5"/>
        <v>5.8693334480082619E-2</v>
      </c>
    </row>
    <row r="18" spans="1:13" ht="15.5" x14ac:dyDescent="0.35">
      <c r="A18" s="9" t="s">
        <v>31</v>
      </c>
      <c r="B18" s="8">
        <f>B19</f>
        <v>218255.13686</v>
      </c>
      <c r="C18" s="8">
        <f>C19</f>
        <v>221139.08379999999</v>
      </c>
      <c r="D18" s="10">
        <f t="shared" si="0"/>
        <v>1.3213649774712544</v>
      </c>
      <c r="E18" s="10">
        <f t="shared" si="3"/>
        <v>1.6789789188408084</v>
      </c>
      <c r="F18" s="8">
        <f>F19</f>
        <v>218255.13686</v>
      </c>
      <c r="G18" s="8">
        <f>G19</f>
        <v>221139.08379999999</v>
      </c>
      <c r="H18" s="10">
        <f t="shared" si="1"/>
        <v>1.3213649774712544</v>
      </c>
      <c r="I18" s="10">
        <f t="shared" si="4"/>
        <v>1.6789789188408084</v>
      </c>
      <c r="J18" s="8">
        <f>J19</f>
        <v>2307927.2310100002</v>
      </c>
      <c r="K18" s="8">
        <f>K19</f>
        <v>2516322.3873899998</v>
      </c>
      <c r="L18" s="10">
        <f t="shared" si="2"/>
        <v>9.0295375686000821</v>
      </c>
      <c r="M18" s="10">
        <f t="shared" si="5"/>
        <v>1.4910638251955008</v>
      </c>
    </row>
    <row r="19" spans="1:13" ht="14" x14ac:dyDescent="0.3">
      <c r="A19" s="11" t="s">
        <v>9</v>
      </c>
      <c r="B19" s="12">
        <v>218255.13686</v>
      </c>
      <c r="C19" s="12">
        <v>221139.08379999999</v>
      </c>
      <c r="D19" s="13">
        <f t="shared" si="0"/>
        <v>1.3213649774712544</v>
      </c>
      <c r="E19" s="13">
        <f t="shared" si="3"/>
        <v>1.6789789188408084</v>
      </c>
      <c r="F19" s="12">
        <v>218255.13686</v>
      </c>
      <c r="G19" s="12">
        <v>221139.08379999999</v>
      </c>
      <c r="H19" s="13">
        <f t="shared" si="1"/>
        <v>1.3213649774712544</v>
      </c>
      <c r="I19" s="13">
        <f t="shared" si="4"/>
        <v>1.6789789188408084</v>
      </c>
      <c r="J19" s="12">
        <v>2307927.2310100002</v>
      </c>
      <c r="K19" s="12">
        <v>2516322.3873899998</v>
      </c>
      <c r="L19" s="13">
        <f t="shared" si="2"/>
        <v>9.0295375686000821</v>
      </c>
      <c r="M19" s="13">
        <f t="shared" si="5"/>
        <v>1.4910638251955008</v>
      </c>
    </row>
    <row r="20" spans="1:13" ht="15.5" x14ac:dyDescent="0.35">
      <c r="A20" s="9" t="s">
        <v>32</v>
      </c>
      <c r="B20" s="8">
        <f>B21</f>
        <v>371395.50023000001</v>
      </c>
      <c r="C20" s="8">
        <f>C21</f>
        <v>393522.56312000001</v>
      </c>
      <c r="D20" s="10">
        <f t="shared" si="0"/>
        <v>5.957816633830249</v>
      </c>
      <c r="E20" s="10">
        <f t="shared" si="3"/>
        <v>2.9877852264425515</v>
      </c>
      <c r="F20" s="8">
        <f>F21</f>
        <v>371395.50023000001</v>
      </c>
      <c r="G20" s="8">
        <f>G21</f>
        <v>393522.56312000001</v>
      </c>
      <c r="H20" s="10">
        <f t="shared" si="1"/>
        <v>5.957816633830249</v>
      </c>
      <c r="I20" s="10">
        <f t="shared" si="4"/>
        <v>2.9877852264425515</v>
      </c>
      <c r="J20" s="8">
        <f>J21</f>
        <v>4504657.0749899996</v>
      </c>
      <c r="K20" s="8">
        <f>K21</f>
        <v>5036889.5917300005</v>
      </c>
      <c r="L20" s="10">
        <f t="shared" si="2"/>
        <v>11.815161684448142</v>
      </c>
      <c r="M20" s="10">
        <f t="shared" si="5"/>
        <v>2.9846429453430479</v>
      </c>
    </row>
    <row r="21" spans="1:13" ht="14" x14ac:dyDescent="0.3">
      <c r="A21" s="11" t="s">
        <v>10</v>
      </c>
      <c r="B21" s="12">
        <v>371395.50023000001</v>
      </c>
      <c r="C21" s="12">
        <v>393522.56312000001</v>
      </c>
      <c r="D21" s="13">
        <f t="shared" si="0"/>
        <v>5.957816633830249</v>
      </c>
      <c r="E21" s="13">
        <f t="shared" si="3"/>
        <v>2.9877852264425515</v>
      </c>
      <c r="F21" s="12">
        <v>371395.50023000001</v>
      </c>
      <c r="G21" s="12">
        <v>393522.56312000001</v>
      </c>
      <c r="H21" s="13">
        <f t="shared" si="1"/>
        <v>5.957816633830249</v>
      </c>
      <c r="I21" s="13">
        <f t="shared" si="4"/>
        <v>2.9877852264425515</v>
      </c>
      <c r="J21" s="12">
        <v>4504657.0749899996</v>
      </c>
      <c r="K21" s="12">
        <v>5036889.5917300005</v>
      </c>
      <c r="L21" s="13">
        <f t="shared" si="2"/>
        <v>11.815161684448142</v>
      </c>
      <c r="M21" s="13">
        <f t="shared" si="5"/>
        <v>2.9846429453430479</v>
      </c>
    </row>
    <row r="22" spans="1:13" ht="16.5" x14ac:dyDescent="0.35">
      <c r="A22" s="19" t="s">
        <v>33</v>
      </c>
      <c r="B22" s="8">
        <f>B23+B27+B29</f>
        <v>9886603.911150001</v>
      </c>
      <c r="C22" s="8">
        <f>C23+C27+C29</f>
        <v>10635320.680210002</v>
      </c>
      <c r="D22" s="10">
        <f t="shared" si="0"/>
        <v>7.5730430367055206</v>
      </c>
      <c r="E22" s="10">
        <f t="shared" si="3"/>
        <v>80.747730841346097</v>
      </c>
      <c r="F22" s="8">
        <f>F23+F27+F29</f>
        <v>9886603.911150001</v>
      </c>
      <c r="G22" s="8">
        <f>G23+G27+G29</f>
        <v>10635320.680210002</v>
      </c>
      <c r="H22" s="10">
        <f t="shared" si="1"/>
        <v>7.5730430367055206</v>
      </c>
      <c r="I22" s="10">
        <f t="shared" si="4"/>
        <v>80.747730841346097</v>
      </c>
      <c r="J22" s="8">
        <f>J23+J27+J29</f>
        <v>122658329.91543001</v>
      </c>
      <c r="K22" s="8">
        <f>K23+K27+K29</f>
        <v>137030741.35931003</v>
      </c>
      <c r="L22" s="10">
        <f t="shared" si="2"/>
        <v>11.71743611199456</v>
      </c>
      <c r="M22" s="10">
        <f t="shared" si="5"/>
        <v>81.19849126030158</v>
      </c>
    </row>
    <row r="23" spans="1:13" ht="15.5" x14ac:dyDescent="0.35">
      <c r="A23" s="9" t="s">
        <v>34</v>
      </c>
      <c r="B23" s="8">
        <f>B24+B25+B26</f>
        <v>993022.96301000006</v>
      </c>
      <c r="C23" s="8">
        <f>C24+C25+C26</f>
        <v>976381.69023000007</v>
      </c>
      <c r="D23" s="10">
        <f t="shared" si="0"/>
        <v>-1.6758195328693941</v>
      </c>
      <c r="E23" s="10">
        <f t="shared" si="3"/>
        <v>7.4130915551813752</v>
      </c>
      <c r="F23" s="8">
        <f>F24+F25+F26</f>
        <v>993022.96301000006</v>
      </c>
      <c r="G23" s="8">
        <f>G24+G25+G26</f>
        <v>976381.69023000007</v>
      </c>
      <c r="H23" s="10">
        <f t="shared" si="1"/>
        <v>-1.6758195328693941</v>
      </c>
      <c r="I23" s="10">
        <f t="shared" si="4"/>
        <v>7.4130915551813752</v>
      </c>
      <c r="J23" s="8">
        <f>J24+J25+J26</f>
        <v>11927921.605140001</v>
      </c>
      <c r="K23" s="8">
        <f>K24+K25+K26</f>
        <v>12388780.473100001</v>
      </c>
      <c r="L23" s="10">
        <f t="shared" si="2"/>
        <v>3.8636979954781587</v>
      </c>
      <c r="M23" s="10">
        <f t="shared" si="5"/>
        <v>7.3410555397426522</v>
      </c>
    </row>
    <row r="24" spans="1:13" ht="14" x14ac:dyDescent="0.3">
      <c r="A24" s="11" t="s">
        <v>11</v>
      </c>
      <c r="B24" s="12">
        <v>695250.15177</v>
      </c>
      <c r="C24" s="12">
        <v>676298.56159000006</v>
      </c>
      <c r="D24" s="13">
        <f t="shared" si="0"/>
        <v>-2.7258663851783571</v>
      </c>
      <c r="E24" s="13">
        <f t="shared" si="3"/>
        <v>5.1347369639051212</v>
      </c>
      <c r="F24" s="12">
        <v>695250.15177</v>
      </c>
      <c r="G24" s="12">
        <v>676298.56159000006</v>
      </c>
      <c r="H24" s="13">
        <f t="shared" si="1"/>
        <v>-2.7258663851783571</v>
      </c>
      <c r="I24" s="13">
        <f t="shared" si="4"/>
        <v>5.1347369639051212</v>
      </c>
      <c r="J24" s="12">
        <v>8179925.1646100003</v>
      </c>
      <c r="K24" s="12">
        <v>8441489.0712400004</v>
      </c>
      <c r="L24" s="13">
        <f t="shared" si="2"/>
        <v>3.1976320243324725</v>
      </c>
      <c r="M24" s="13">
        <f t="shared" si="5"/>
        <v>5.0020613606528022</v>
      </c>
    </row>
    <row r="25" spans="1:13" ht="14" x14ac:dyDescent="0.3">
      <c r="A25" s="11" t="s">
        <v>12</v>
      </c>
      <c r="B25" s="12">
        <v>129006.51098000001</v>
      </c>
      <c r="C25" s="12">
        <v>117337.13094</v>
      </c>
      <c r="D25" s="13">
        <f t="shared" si="0"/>
        <v>-9.0455744840732244</v>
      </c>
      <c r="E25" s="13">
        <f t="shared" si="3"/>
        <v>0.89087178014944624</v>
      </c>
      <c r="F25" s="12">
        <v>129006.51098000001</v>
      </c>
      <c r="G25" s="12">
        <v>117337.13094</v>
      </c>
      <c r="H25" s="13">
        <f t="shared" si="1"/>
        <v>-9.0455744840732244</v>
      </c>
      <c r="I25" s="13">
        <f t="shared" si="4"/>
        <v>0.89087178014944624</v>
      </c>
      <c r="J25" s="12">
        <v>1561193.00477</v>
      </c>
      <c r="K25" s="12">
        <v>1667112.88497</v>
      </c>
      <c r="L25" s="13">
        <f t="shared" si="2"/>
        <v>6.7845474503393941</v>
      </c>
      <c r="M25" s="13">
        <f t="shared" si="5"/>
        <v>0.98785899920971076</v>
      </c>
    </row>
    <row r="26" spans="1:13" ht="14" x14ac:dyDescent="0.3">
      <c r="A26" s="11" t="s">
        <v>13</v>
      </c>
      <c r="B26" s="12">
        <v>168766.30025999999</v>
      </c>
      <c r="C26" s="12">
        <v>182745.99770000001</v>
      </c>
      <c r="D26" s="13">
        <f t="shared" si="0"/>
        <v>8.2834650155054721</v>
      </c>
      <c r="E26" s="13">
        <f t="shared" si="3"/>
        <v>1.3874828111268085</v>
      </c>
      <c r="F26" s="12">
        <v>168766.30025999999</v>
      </c>
      <c r="G26" s="12">
        <v>182745.99770000001</v>
      </c>
      <c r="H26" s="13">
        <f t="shared" si="1"/>
        <v>8.2834650155054721</v>
      </c>
      <c r="I26" s="13">
        <f t="shared" si="4"/>
        <v>1.3874828111268085</v>
      </c>
      <c r="J26" s="12">
        <v>2186803.4357599998</v>
      </c>
      <c r="K26" s="12">
        <v>2280178.5168900001</v>
      </c>
      <c r="L26" s="13">
        <f t="shared" si="2"/>
        <v>4.2699348100095156</v>
      </c>
      <c r="M26" s="13">
        <f t="shared" si="5"/>
        <v>1.3511351798801388</v>
      </c>
    </row>
    <row r="27" spans="1:13" ht="15.5" x14ac:dyDescent="0.35">
      <c r="A27" s="9" t="s">
        <v>35</v>
      </c>
      <c r="B27" s="8">
        <f>B28</f>
        <v>1349544.01474</v>
      </c>
      <c r="C27" s="8">
        <f>C28</f>
        <v>1525896.83498</v>
      </c>
      <c r="D27" s="10">
        <f t="shared" si="0"/>
        <v>13.067585666998474</v>
      </c>
      <c r="E27" s="10">
        <f t="shared" si="3"/>
        <v>11.585236649412815</v>
      </c>
      <c r="F27" s="8">
        <f>F28</f>
        <v>1349544.01474</v>
      </c>
      <c r="G27" s="8">
        <f>G28</f>
        <v>1525896.83498</v>
      </c>
      <c r="H27" s="10">
        <f t="shared" si="1"/>
        <v>13.067585666998474</v>
      </c>
      <c r="I27" s="10">
        <f t="shared" si="4"/>
        <v>11.585236649412815</v>
      </c>
      <c r="J27" s="8">
        <f>J28</f>
        <v>16163446.203330001</v>
      </c>
      <c r="K27" s="8">
        <f>K28</f>
        <v>17536949.63431</v>
      </c>
      <c r="L27" s="10">
        <f t="shared" si="2"/>
        <v>8.4975902644884549</v>
      </c>
      <c r="M27" s="10">
        <f t="shared" si="5"/>
        <v>10.391637945532601</v>
      </c>
    </row>
    <row r="28" spans="1:13" ht="14" x14ac:dyDescent="0.3">
      <c r="A28" s="11" t="s">
        <v>14</v>
      </c>
      <c r="B28" s="12">
        <v>1349544.01474</v>
      </c>
      <c r="C28" s="12">
        <v>1525896.83498</v>
      </c>
      <c r="D28" s="13">
        <f t="shared" si="0"/>
        <v>13.067585666998474</v>
      </c>
      <c r="E28" s="13">
        <f t="shared" si="3"/>
        <v>11.585236649412815</v>
      </c>
      <c r="F28" s="12">
        <v>1349544.01474</v>
      </c>
      <c r="G28" s="12">
        <v>1525896.83498</v>
      </c>
      <c r="H28" s="13">
        <f t="shared" si="1"/>
        <v>13.067585666998474</v>
      </c>
      <c r="I28" s="13">
        <f t="shared" si="4"/>
        <v>11.585236649412815</v>
      </c>
      <c r="J28" s="12">
        <v>16163446.203330001</v>
      </c>
      <c r="K28" s="12">
        <v>17536949.63431</v>
      </c>
      <c r="L28" s="13">
        <f t="shared" si="2"/>
        <v>8.4975902644884549</v>
      </c>
      <c r="M28" s="13">
        <f t="shared" si="5"/>
        <v>10.391637945532601</v>
      </c>
    </row>
    <row r="29" spans="1:13" ht="15.5" x14ac:dyDescent="0.35">
      <c r="A29" s="9" t="s">
        <v>36</v>
      </c>
      <c r="B29" s="8">
        <f>B30+B31+B32+B33+B34+B35+B36+B37+B38+B39+B40+B41</f>
        <v>7544036.9334000004</v>
      </c>
      <c r="C29" s="8">
        <f>C30+C31+C32+C33+C34+C35+C36+C37+C38+C39+C40+C41</f>
        <v>8133042.1550000012</v>
      </c>
      <c r="D29" s="10">
        <f t="shared" si="0"/>
        <v>7.8075601537987644</v>
      </c>
      <c r="E29" s="10">
        <f t="shared" si="3"/>
        <v>61.749402636751903</v>
      </c>
      <c r="F29" s="8">
        <f>F30+F31+F32+F33+F34+F35+F36+F37+F38+F39+F40+F41</f>
        <v>7544036.9334000004</v>
      </c>
      <c r="G29" s="8">
        <f>G30+G31+G32+G33+G34+G35+G36+G37+G38+G39+G40+G41</f>
        <v>8133042.1550000012</v>
      </c>
      <c r="H29" s="10">
        <f t="shared" si="1"/>
        <v>7.8075601537987644</v>
      </c>
      <c r="I29" s="10">
        <f t="shared" si="4"/>
        <v>61.749402636751903</v>
      </c>
      <c r="J29" s="8">
        <f>J30+J31+J32+J33+J34+J35+J36+J37+J38+J39+J40+J41</f>
        <v>94566962.106960014</v>
      </c>
      <c r="K29" s="8">
        <f>K30+K31+K32+K33+K34+K35+K36+K37+K38+K39+K40+K41</f>
        <v>107105011.25190002</v>
      </c>
      <c r="L29" s="10">
        <f t="shared" si="2"/>
        <v>13.258382066623685</v>
      </c>
      <c r="M29" s="10">
        <f t="shared" si="5"/>
        <v>63.465797775026331</v>
      </c>
    </row>
    <row r="30" spans="1:13" ht="14" x14ac:dyDescent="0.3">
      <c r="A30" s="25" t="s">
        <v>15</v>
      </c>
      <c r="B30" s="12">
        <v>1427624.1661</v>
      </c>
      <c r="C30" s="12">
        <v>1422006.7941000001</v>
      </c>
      <c r="D30" s="13">
        <f t="shared" si="0"/>
        <v>-0.39347694816245476</v>
      </c>
      <c r="E30" s="13">
        <f t="shared" si="3"/>
        <v>10.796460710227027</v>
      </c>
      <c r="F30" s="12">
        <v>1427624.1661</v>
      </c>
      <c r="G30" s="12">
        <v>1422006.7941000001</v>
      </c>
      <c r="H30" s="13">
        <f t="shared" si="1"/>
        <v>-0.39347694816245476</v>
      </c>
      <c r="I30" s="13">
        <f t="shared" si="4"/>
        <v>10.796460710227027</v>
      </c>
      <c r="J30" s="12">
        <v>17213318.711040001</v>
      </c>
      <c r="K30" s="12">
        <v>17633213.154580001</v>
      </c>
      <c r="L30" s="13">
        <f t="shared" si="2"/>
        <v>2.439357863458917</v>
      </c>
      <c r="M30" s="13">
        <f t="shared" si="5"/>
        <v>10.448679544605863</v>
      </c>
    </row>
    <row r="31" spans="1:13" ht="14" x14ac:dyDescent="0.3">
      <c r="A31" s="11" t="s">
        <v>16</v>
      </c>
      <c r="B31" s="12">
        <v>2285575.33629</v>
      </c>
      <c r="C31" s="12">
        <v>2330116.1608799999</v>
      </c>
      <c r="D31" s="13">
        <f t="shared" si="0"/>
        <v>1.9487795428480421</v>
      </c>
      <c r="E31" s="13">
        <f t="shared" si="3"/>
        <v>17.691200692981244</v>
      </c>
      <c r="F31" s="12">
        <v>2285575.33629</v>
      </c>
      <c r="G31" s="12">
        <v>2330116.1608799999</v>
      </c>
      <c r="H31" s="13">
        <f t="shared" si="1"/>
        <v>1.9487795428480421</v>
      </c>
      <c r="I31" s="13">
        <f t="shared" si="4"/>
        <v>17.691200692981244</v>
      </c>
      <c r="J31" s="12">
        <v>28749445.22961</v>
      </c>
      <c r="K31" s="12">
        <v>31611746.96288</v>
      </c>
      <c r="L31" s="13">
        <f t="shared" si="2"/>
        <v>9.9560242307633189</v>
      </c>
      <c r="M31" s="13">
        <f t="shared" si="5"/>
        <v>18.731754159876942</v>
      </c>
    </row>
    <row r="32" spans="1:13" ht="14" x14ac:dyDescent="0.3">
      <c r="A32" s="11" t="s">
        <v>17</v>
      </c>
      <c r="B32" s="12">
        <v>42524.265619999998</v>
      </c>
      <c r="C32" s="12">
        <v>91916.536680000005</v>
      </c>
      <c r="D32" s="13">
        <f t="shared" si="0"/>
        <v>116.15079141253848</v>
      </c>
      <c r="E32" s="13">
        <f t="shared" si="3"/>
        <v>0.6978681684244995</v>
      </c>
      <c r="F32" s="12">
        <v>42524.265619999998</v>
      </c>
      <c r="G32" s="12">
        <v>91916.536680000005</v>
      </c>
      <c r="H32" s="13">
        <f t="shared" si="1"/>
        <v>116.15079141253848</v>
      </c>
      <c r="I32" s="13">
        <f t="shared" si="4"/>
        <v>0.6978681684244995</v>
      </c>
      <c r="J32" s="12">
        <v>1315358.3999000001</v>
      </c>
      <c r="K32" s="12">
        <v>1039913.01138</v>
      </c>
      <c r="L32" s="13">
        <f t="shared" si="2"/>
        <v>-20.940710040772213</v>
      </c>
      <c r="M32" s="13">
        <f t="shared" si="5"/>
        <v>0.61620747817895338</v>
      </c>
    </row>
    <row r="33" spans="1:13" ht="14" x14ac:dyDescent="0.3">
      <c r="A33" s="11" t="s">
        <v>18</v>
      </c>
      <c r="B33" s="12">
        <v>767144.18209000002</v>
      </c>
      <c r="C33" s="12">
        <v>797994.23719999997</v>
      </c>
      <c r="D33" s="13">
        <f t="shared" si="0"/>
        <v>4.0214155083536411</v>
      </c>
      <c r="E33" s="13">
        <f t="shared" si="3"/>
        <v>6.0587006086494943</v>
      </c>
      <c r="F33" s="12">
        <v>767144.18209000002</v>
      </c>
      <c r="G33" s="12">
        <v>797994.23719999997</v>
      </c>
      <c r="H33" s="13">
        <f t="shared" si="1"/>
        <v>4.0214155083536411</v>
      </c>
      <c r="I33" s="13">
        <f t="shared" si="4"/>
        <v>6.0587006086494943</v>
      </c>
      <c r="J33" s="12">
        <v>10643312.65601</v>
      </c>
      <c r="K33" s="12">
        <v>11335659.4332</v>
      </c>
      <c r="L33" s="13">
        <f t="shared" si="2"/>
        <v>6.5049933189649343</v>
      </c>
      <c r="M33" s="13">
        <f t="shared" si="5"/>
        <v>6.7170215550607901</v>
      </c>
    </row>
    <row r="34" spans="1:13" ht="14" x14ac:dyDescent="0.3">
      <c r="A34" s="11" t="s">
        <v>19</v>
      </c>
      <c r="B34" s="12">
        <v>511896.46207000001</v>
      </c>
      <c r="C34" s="12">
        <v>587415.51593999995</v>
      </c>
      <c r="D34" s="13">
        <f t="shared" si="0"/>
        <v>14.752798557078714</v>
      </c>
      <c r="E34" s="13">
        <f t="shared" si="3"/>
        <v>4.4599003076056736</v>
      </c>
      <c r="F34" s="12">
        <v>511896.46207000001</v>
      </c>
      <c r="G34" s="12">
        <v>587415.51593999995</v>
      </c>
      <c r="H34" s="13">
        <f t="shared" si="1"/>
        <v>14.752798557078714</v>
      </c>
      <c r="I34" s="13">
        <f t="shared" si="4"/>
        <v>4.4599003076056736</v>
      </c>
      <c r="J34" s="12">
        <v>6203750.4257699996</v>
      </c>
      <c r="K34" s="12">
        <v>7391294.6215599999</v>
      </c>
      <c r="L34" s="13">
        <f t="shared" si="2"/>
        <v>19.142359287327459</v>
      </c>
      <c r="M34" s="13">
        <f t="shared" si="5"/>
        <v>4.379761546771185</v>
      </c>
    </row>
    <row r="35" spans="1:13" ht="14" x14ac:dyDescent="0.3">
      <c r="A35" s="11" t="s">
        <v>20</v>
      </c>
      <c r="B35" s="12">
        <v>597090.94891000004</v>
      </c>
      <c r="C35" s="12">
        <v>651853.98396999994</v>
      </c>
      <c r="D35" s="13">
        <f t="shared" si="0"/>
        <v>9.1716404611342348</v>
      </c>
      <c r="E35" s="13">
        <f t="shared" si="3"/>
        <v>4.9491436721237969</v>
      </c>
      <c r="F35" s="12">
        <v>597090.94891000004</v>
      </c>
      <c r="G35" s="12">
        <v>651853.98396999994</v>
      </c>
      <c r="H35" s="13">
        <f t="shared" si="1"/>
        <v>9.1716404611342348</v>
      </c>
      <c r="I35" s="13">
        <f t="shared" si="4"/>
        <v>4.9491436721237969</v>
      </c>
      <c r="J35" s="12">
        <v>6941614.1378899999</v>
      </c>
      <c r="K35" s="12">
        <v>8140353.0256700004</v>
      </c>
      <c r="L35" s="13">
        <f t="shared" si="2"/>
        <v>17.268878159574193</v>
      </c>
      <c r="M35" s="13">
        <f t="shared" si="5"/>
        <v>4.8236211630604817</v>
      </c>
    </row>
    <row r="36" spans="1:13" ht="14" x14ac:dyDescent="0.3">
      <c r="A36" s="11" t="s">
        <v>21</v>
      </c>
      <c r="B36" s="12">
        <v>1117501.03688</v>
      </c>
      <c r="C36" s="12">
        <v>1207007.8001999999</v>
      </c>
      <c r="D36" s="13">
        <f t="shared" si="0"/>
        <v>8.0095463329410208</v>
      </c>
      <c r="E36" s="13">
        <f t="shared" si="3"/>
        <v>9.1640998804401228</v>
      </c>
      <c r="F36" s="12">
        <v>1117501.03688</v>
      </c>
      <c r="G36" s="12">
        <v>1207007.8001999999</v>
      </c>
      <c r="H36" s="13">
        <f t="shared" si="1"/>
        <v>8.0095463329410208</v>
      </c>
      <c r="I36" s="13">
        <f t="shared" si="4"/>
        <v>9.1640998804401228</v>
      </c>
      <c r="J36" s="12">
        <v>11697734.33549</v>
      </c>
      <c r="K36" s="12">
        <v>15615209.44909</v>
      </c>
      <c r="L36" s="13">
        <f t="shared" si="2"/>
        <v>33.489178342122983</v>
      </c>
      <c r="M36" s="13">
        <f t="shared" si="5"/>
        <v>9.2528978198771767</v>
      </c>
    </row>
    <row r="37" spans="1:13" ht="14" x14ac:dyDescent="0.3">
      <c r="A37" s="14" t="s">
        <v>22</v>
      </c>
      <c r="B37" s="12">
        <v>208341.55322</v>
      </c>
      <c r="C37" s="12">
        <v>252274.17389000001</v>
      </c>
      <c r="D37" s="13">
        <f t="shared" si="0"/>
        <v>21.086825931267292</v>
      </c>
      <c r="E37" s="13">
        <f t="shared" si="3"/>
        <v>1.9153693343161544</v>
      </c>
      <c r="F37" s="12">
        <v>208341.55322</v>
      </c>
      <c r="G37" s="12">
        <v>252274.17389000001</v>
      </c>
      <c r="H37" s="13">
        <f t="shared" si="1"/>
        <v>21.086825931267292</v>
      </c>
      <c r="I37" s="13">
        <f t="shared" si="4"/>
        <v>1.9153693343161544</v>
      </c>
      <c r="J37" s="12">
        <v>2732948.9569100002</v>
      </c>
      <c r="K37" s="12">
        <v>3030943.9813700002</v>
      </c>
      <c r="L37" s="13">
        <f t="shared" si="2"/>
        <v>10.903790343634046</v>
      </c>
      <c r="M37" s="13">
        <f t="shared" si="5"/>
        <v>1.7960063263206945</v>
      </c>
    </row>
    <row r="38" spans="1:13" ht="14" x14ac:dyDescent="0.3">
      <c r="A38" s="11" t="s">
        <v>23</v>
      </c>
      <c r="B38" s="12">
        <v>141692.58790000001</v>
      </c>
      <c r="C38" s="12">
        <v>274581.315</v>
      </c>
      <c r="D38" s="13">
        <f t="shared" si="0"/>
        <v>93.786646901944252</v>
      </c>
      <c r="E38" s="13">
        <f t="shared" si="3"/>
        <v>2.0847343285980795</v>
      </c>
      <c r="F38" s="12">
        <v>141692.58790000001</v>
      </c>
      <c r="G38" s="12">
        <v>274581.315</v>
      </c>
      <c r="H38" s="13">
        <f t="shared" si="1"/>
        <v>93.786646901944252</v>
      </c>
      <c r="I38" s="13">
        <f t="shared" si="4"/>
        <v>2.0847343285980795</v>
      </c>
      <c r="J38" s="12">
        <v>3220843.41817</v>
      </c>
      <c r="K38" s="12">
        <v>4543115.1160000004</v>
      </c>
      <c r="L38" s="13">
        <f t="shared" si="2"/>
        <v>41.053585230830038</v>
      </c>
      <c r="M38" s="13">
        <f t="shared" si="5"/>
        <v>2.69205354493258</v>
      </c>
    </row>
    <row r="39" spans="1:13" ht="14" x14ac:dyDescent="0.3">
      <c r="A39" s="11" t="s">
        <v>24</v>
      </c>
      <c r="B39" s="12">
        <v>106506.34802</v>
      </c>
      <c r="C39" s="12">
        <v>175082.54806999999</v>
      </c>
      <c r="D39" s="13">
        <f t="shared" si="0"/>
        <v>64.386960331343431</v>
      </c>
      <c r="E39" s="13">
        <f t="shared" si="3"/>
        <v>1.3292987481684704</v>
      </c>
      <c r="F39" s="12">
        <v>106506.34802</v>
      </c>
      <c r="G39" s="12">
        <v>175082.54806999999</v>
      </c>
      <c r="H39" s="13">
        <f t="shared" si="1"/>
        <v>64.386960331343431</v>
      </c>
      <c r="I39" s="13">
        <f t="shared" si="4"/>
        <v>1.3292987481684704</v>
      </c>
      <c r="J39" s="12">
        <v>1745053.1880000001</v>
      </c>
      <c r="K39" s="12">
        <v>2103828.9219999998</v>
      </c>
      <c r="L39" s="13">
        <f t="shared" si="2"/>
        <v>20.559587321873636</v>
      </c>
      <c r="M39" s="13">
        <f t="shared" si="5"/>
        <v>1.2466380364115315</v>
      </c>
    </row>
    <row r="40" spans="1:13" ht="14" x14ac:dyDescent="0.3">
      <c r="A40" s="11" t="s">
        <v>25</v>
      </c>
      <c r="B40" s="12">
        <v>331308.77552999998</v>
      </c>
      <c r="C40" s="12">
        <v>335473.00459999999</v>
      </c>
      <c r="D40" s="13">
        <f t="shared" si="0"/>
        <v>1.2569027377371507</v>
      </c>
      <c r="E40" s="13">
        <f t="shared" si="3"/>
        <v>2.5470490918421067</v>
      </c>
      <c r="F40" s="12">
        <v>331308.77552999998</v>
      </c>
      <c r="G40" s="12">
        <v>335473.00459999999</v>
      </c>
      <c r="H40" s="13">
        <f t="shared" si="1"/>
        <v>1.2569027377371507</v>
      </c>
      <c r="I40" s="13">
        <f t="shared" si="4"/>
        <v>2.5470490918421067</v>
      </c>
      <c r="J40" s="12">
        <v>3990390.3315499998</v>
      </c>
      <c r="K40" s="12">
        <v>4537586.6584099997</v>
      </c>
      <c r="L40" s="13">
        <f t="shared" si="2"/>
        <v>13.71285216219564</v>
      </c>
      <c r="M40" s="13">
        <f t="shared" si="5"/>
        <v>2.6887776200499469</v>
      </c>
    </row>
    <row r="41" spans="1:13" ht="14" x14ac:dyDescent="0.3">
      <c r="A41" s="11" t="s">
        <v>26</v>
      </c>
      <c r="B41" s="12">
        <v>6831.2707700000001</v>
      </c>
      <c r="C41" s="12">
        <v>7320.0844699999998</v>
      </c>
      <c r="D41" s="13">
        <f t="shared" si="0"/>
        <v>7.1555310345281438</v>
      </c>
      <c r="E41" s="13">
        <f t="shared" si="3"/>
        <v>5.5577093375223582E-2</v>
      </c>
      <c r="F41" s="12">
        <v>6831.2707700000001</v>
      </c>
      <c r="G41" s="12">
        <v>7320.0844699999998</v>
      </c>
      <c r="H41" s="13">
        <f t="shared" si="1"/>
        <v>7.1555310345281438</v>
      </c>
      <c r="I41" s="13">
        <f t="shared" si="4"/>
        <v>5.5577093375223582E-2</v>
      </c>
      <c r="J41" s="12">
        <v>113192.31662</v>
      </c>
      <c r="K41" s="12">
        <v>122146.91576</v>
      </c>
      <c r="L41" s="13">
        <f t="shared" si="2"/>
        <v>7.9109602200842444</v>
      </c>
      <c r="M41" s="13">
        <f t="shared" si="5"/>
        <v>7.2378979880176386E-2</v>
      </c>
    </row>
    <row r="42" spans="1:13" ht="15.5" x14ac:dyDescent="0.35">
      <c r="A42" s="20" t="s">
        <v>37</v>
      </c>
      <c r="B42" s="8">
        <f>B43</f>
        <v>391324.55086000002</v>
      </c>
      <c r="C42" s="8">
        <f>C43</f>
        <v>305104.09405999997</v>
      </c>
      <c r="D42" s="10">
        <f t="shared" si="0"/>
        <v>-22.032979175601536</v>
      </c>
      <c r="E42" s="10">
        <f t="shared" si="3"/>
        <v>2.3164758267790337</v>
      </c>
      <c r="F42" s="8">
        <f>F43</f>
        <v>391324.55086000002</v>
      </c>
      <c r="G42" s="8">
        <f>G43</f>
        <v>305104.09405999997</v>
      </c>
      <c r="H42" s="10">
        <f t="shared" si="1"/>
        <v>-22.032979175601536</v>
      </c>
      <c r="I42" s="10">
        <f t="shared" si="4"/>
        <v>2.3164758267790337</v>
      </c>
      <c r="J42" s="8">
        <f>J43</f>
        <v>4752363.80002</v>
      </c>
      <c r="K42" s="8">
        <f>K43</f>
        <v>4475284.3735400001</v>
      </c>
      <c r="L42" s="10">
        <f t="shared" si="2"/>
        <v>-5.8303496562875479</v>
      </c>
      <c r="M42" s="10">
        <f t="shared" si="5"/>
        <v>2.6518599803777758</v>
      </c>
    </row>
    <row r="43" spans="1:13" ht="14" x14ac:dyDescent="0.3">
      <c r="A43" s="11" t="s">
        <v>27</v>
      </c>
      <c r="B43" s="12">
        <v>391324.55086000002</v>
      </c>
      <c r="C43" s="12">
        <v>305104.09405999997</v>
      </c>
      <c r="D43" s="13">
        <f t="shared" si="0"/>
        <v>-22.032979175601536</v>
      </c>
      <c r="E43" s="13">
        <f t="shared" si="3"/>
        <v>2.3164758267790337</v>
      </c>
      <c r="F43" s="12">
        <v>391324.55086000002</v>
      </c>
      <c r="G43" s="12">
        <v>305104.09405999997</v>
      </c>
      <c r="H43" s="13">
        <f t="shared" si="1"/>
        <v>-22.032979175601536</v>
      </c>
      <c r="I43" s="13">
        <f t="shared" si="4"/>
        <v>2.3164758267790337</v>
      </c>
      <c r="J43" s="12">
        <v>4752363.80002</v>
      </c>
      <c r="K43" s="12">
        <v>4475284.3735400001</v>
      </c>
      <c r="L43" s="13">
        <f t="shared" si="2"/>
        <v>-5.8303496562875479</v>
      </c>
      <c r="M43" s="13">
        <f t="shared" si="5"/>
        <v>2.6518599803777758</v>
      </c>
    </row>
    <row r="44" spans="1:13" ht="15.5" x14ac:dyDescent="0.35">
      <c r="A44" s="9" t="s">
        <v>38</v>
      </c>
      <c r="B44" s="8">
        <f>B8+B22+B42</f>
        <v>12171770.814000001</v>
      </c>
      <c r="C44" s="8">
        <f>C8+C22+C42</f>
        <v>12827128.772380002</v>
      </c>
      <c r="D44" s="10">
        <f t="shared" si="0"/>
        <v>5.3842449746606</v>
      </c>
      <c r="E44" s="10">
        <f t="shared" si="3"/>
        <v>97.388839765476149</v>
      </c>
      <c r="F44" s="15">
        <f>F8+F22+F42</f>
        <v>12171770.814000001</v>
      </c>
      <c r="G44" s="15">
        <f>G8+G22+G42</f>
        <v>12827128.772380002</v>
      </c>
      <c r="H44" s="16">
        <f t="shared" si="1"/>
        <v>5.3842449746606</v>
      </c>
      <c r="I44" s="16">
        <f t="shared" si="4"/>
        <v>97.388839765476149</v>
      </c>
      <c r="J44" s="15">
        <f>J8+J22+J42</f>
        <v>148869435.54909003</v>
      </c>
      <c r="K44" s="15">
        <f>K8+K22+K42</f>
        <v>164135265.73962006</v>
      </c>
      <c r="L44" s="16">
        <f t="shared" si="2"/>
        <v>10.254509351918708</v>
      </c>
      <c r="M44" s="16">
        <f t="shared" si="5"/>
        <v>97.259460238338193</v>
      </c>
    </row>
    <row r="45" spans="1:13" ht="15.5" x14ac:dyDescent="0.35">
      <c r="A45" s="21" t="s">
        <v>39</v>
      </c>
      <c r="B45" s="32">
        <f>B46-B44</f>
        <v>262459.45899999514</v>
      </c>
      <c r="C45" s="32">
        <f>C46-C44</f>
        <v>343917.11262001097</v>
      </c>
      <c r="D45" s="33">
        <f t="shared" si="0"/>
        <v>31.036280395600958</v>
      </c>
      <c r="E45" s="33">
        <f t="shared" si="3"/>
        <v>2.6111602345238558</v>
      </c>
      <c r="F45" s="34">
        <f t="shared" ref="F45:G45" si="6">F46-F44</f>
        <v>262459.45899999514</v>
      </c>
      <c r="G45" s="34">
        <f t="shared" si="6"/>
        <v>343917.11262001097</v>
      </c>
      <c r="H45" s="35">
        <f t="shared" si="1"/>
        <v>31.036280395600958</v>
      </c>
      <c r="I45" s="35">
        <f t="shared" si="4"/>
        <v>2.6111602345238558</v>
      </c>
      <c r="J45" s="34">
        <f t="shared" ref="J45:K45" si="7">J46-J44</f>
        <v>9310149.4609017372</v>
      </c>
      <c r="K45" s="34">
        <f t="shared" si="7"/>
        <v>4624940.5553768873</v>
      </c>
      <c r="L45" s="35">
        <f t="shared" si="2"/>
        <v>-50.323670153744906</v>
      </c>
      <c r="M45" s="35">
        <f t="shared" si="5"/>
        <v>2.7405397616618097</v>
      </c>
    </row>
    <row r="46" spans="1:13" s="18" customFormat="1" ht="22.5" customHeight="1" x14ac:dyDescent="0.4">
      <c r="A46" s="17" t="s">
        <v>44</v>
      </c>
      <c r="B46" s="36">
        <v>12434230.272999996</v>
      </c>
      <c r="C46" s="36">
        <v>13171045.885000013</v>
      </c>
      <c r="D46" s="37">
        <f t="shared" si="0"/>
        <v>5.9257034478439463</v>
      </c>
      <c r="E46" s="38">
        <f t="shared" si="3"/>
        <v>100</v>
      </c>
      <c r="F46" s="39">
        <v>12434230.272999996</v>
      </c>
      <c r="G46" s="39">
        <v>13171045.885000013</v>
      </c>
      <c r="H46" s="40">
        <f t="shared" si="1"/>
        <v>5.9257034478439463</v>
      </c>
      <c r="I46" s="41">
        <f t="shared" si="4"/>
        <v>100</v>
      </c>
      <c r="J46" s="39">
        <v>158179585.00999177</v>
      </c>
      <c r="K46" s="39">
        <v>168760206.29499695</v>
      </c>
      <c r="L46" s="40">
        <f t="shared" si="2"/>
        <v>6.6889929470587708</v>
      </c>
      <c r="M46" s="41">
        <f t="shared" si="5"/>
        <v>100</v>
      </c>
    </row>
    <row r="47" spans="1:13" ht="20.25" customHeight="1" x14ac:dyDescent="0.25"/>
    <row r="48" spans="1:13" ht="14.5" x14ac:dyDescent="0.25">
      <c r="C48" s="23"/>
    </row>
    <row r="49" spans="1:3" ht="14.5" x14ac:dyDescent="0.25">
      <c r="A49" s="1" t="s">
        <v>42</v>
      </c>
      <c r="C49" s="24"/>
    </row>
    <row r="50" spans="1:3" ht="25" x14ac:dyDescent="0.25">
      <c r="A50" s="26" t="s">
        <v>43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2019-03-14T12:24:23Z</dcterms:modified>
</cp:coreProperties>
</file>